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7. TEMMUZ\"/>
    </mc:Choice>
  </mc:AlternateContent>
  <xr:revisionPtr revIDLastSave="0" documentId="13_ncr:1_{C053823D-6131-4944-B21A-5A9FCDB711E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<sst xmlns="http://schemas.openxmlformats.org/spreadsheetml/2006/main" count="50" uniqueCount="42">
  <si>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</si>
  <si>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</si>
  <si>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</si>
  <si>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</si>
  <si>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</si>
  <si>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</si>
  <si>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</si>
  <si>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</si>
  <si>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</si>
  <si>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</si>
  <si>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</si>
  <si>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</si>
  <si>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</si>
  <si>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</si>
  <si>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</si>
  <si>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</si>
  <si>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</si>
  <si>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</si>
  <si>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</si>
  <si>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</si>
  <si>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</si>
  <si>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</si>
  <si>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</si>
  <si>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</si>
  <si>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</si>
  <si>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</si>
  <si>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</si>
  <si>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</si>
  <si>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</si>
  <si>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</si>
  <si>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</si>
  <si>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</si>
  <si>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</si>
  <si>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</si>
  <si>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</si>
  <si>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</si>
  <si>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</si>
  <si>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İZZET ALTUNER</t>
  </si>
  <si>
    <t>HATAY SEFERİ</t>
  </si>
  <si>
    <t>HMK GRUP</t>
  </si>
  <si>
    <t>ÖZ İŞ METAL</t>
  </si>
  <si>
    <t>04,07,2024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</si>
</sst>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27" sqref="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38</v>
      </c>
      <c r="F2" s="67"/>
      <c r="G2" s="67"/>
      <c r="H2" s="67"/>
      <c r="I2" s="67"/>
      <c r="J2" s="67"/>
      <c r="K2" s="3" t="s">
        <v>3</v>
      </c>
      <c r="L2" s="4">
        <f ca="1">TODAY()</f>
        <v>45481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41</v>
      </c>
      <c r="D5" s="11"/>
      <c r="E5" s="12">
        <v>319178.40000000002</v>
      </c>
      <c r="F5" s="1"/>
      <c r="G5" s="13" t="str">
        <f t="shared" ref="G5" si="0">IF(A5="","",(A5))</f>
        <v>HMK GRUP</v>
      </c>
      <c r="H5" s="12"/>
      <c r="I5" s="12">
        <v>319178.40000000002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 t="s">
        <v>40</v>
      </c>
      <c r="B6" s="60"/>
      <c r="C6" s="10" t="s">
        <v>41</v>
      </c>
      <c r="D6" s="11"/>
      <c r="E6" s="12">
        <v>6250</v>
      </c>
      <c r="F6" s="1"/>
      <c r="G6" s="13" t="str">
        <f>IF(A6="","",(A6))</f>
        <v>ÖZ İŞ METAL</v>
      </c>
      <c r="H6" s="12"/>
      <c r="I6" s="12"/>
      <c r="J6" s="12"/>
      <c r="K6" s="12">
        <f t="shared" ref="K6:K19" si="1">IF(G6="","",SUM(E6-H6-I6-J6))</f>
        <v>6250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325428.40000000002</v>
      </c>
      <c r="F22" s="1"/>
      <c r="G22" s="16" t="s">
        <v>17</v>
      </c>
      <c r="H22" s="17">
        <f>SUM(H5:H21)</f>
        <v>6000</v>
      </c>
      <c r="I22" s="17">
        <f>SUM(I5:I21)</f>
        <v>319178.40000000002</v>
      </c>
      <c r="J22" s="17">
        <f>SUM(J5:J21)</f>
        <v>0</v>
      </c>
      <c r="K22" s="17">
        <f>SUM(K5:K21)</f>
        <v>6250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425705</v>
      </c>
      <c r="D25" s="18">
        <v>426805</v>
      </c>
      <c r="E25" s="19">
        <f>IF(C25="","",SUM(D25-C25))</f>
        <v>1100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5238</v>
      </c>
      <c r="D26" s="21"/>
      <c r="E26" s="20">
        <f>IF(C26="","",SUM(C26/E25))</f>
        <v>4.7618181818181817</v>
      </c>
      <c r="F26" s="1"/>
      <c r="G26" s="11" t="s">
        <v>26</v>
      </c>
      <c r="H26" s="12">
        <v>5238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5896</v>
      </c>
      <c r="D27" s="21"/>
      <c r="E27" s="22">
        <f>SUM(C27/E22)</f>
        <v>1.8117656602804181E-2</v>
      </c>
      <c r="F27" s="1"/>
      <c r="G27" s="11" t="s">
        <v>28</v>
      </c>
      <c r="H27" s="12">
        <v>658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5896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104</v>
      </c>
      <c r="D36" s="1"/>
      <c r="E36" s="1"/>
      <c r="F36" s="1"/>
      <c r="G36" s="26" t="s">
        <v>31</v>
      </c>
      <c r="H36" s="15">
        <f>IF(H33="","",SUM(H22-H33))</f>
        <v>104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2024-07-08T07:01:59Z</cp:lastPrinted>
  <dcterms:created xsi:type="dcterms:W3CDTF">2022-08-24T05:29:34Z</dcterms:created>
  <dcterms:modified xsi:type="dcterms:W3CDTF">2024-07-08T07:03:07Z</dcterms:modified>
</cp:coreProperties>
</file>